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19\1 výzva\"/>
    </mc:Choice>
  </mc:AlternateContent>
  <xr:revisionPtr revIDLastSave="0" documentId="13_ncr:1_{2BEE4619-119B-4BF0-964E-CFB5C2AF3F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  <sheet name="SOP_T" sheetId="2" r:id="rId2"/>
    <sheet name="CPV" sheetId="4" r:id="rId3"/>
  </sheets>
  <definedNames>
    <definedName name="_xlnm.Print_Area" localSheetId="0">Tonery!$B$2:$T$13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R10" i="1"/>
  <c r="O10" i="1"/>
  <c r="H10" i="1"/>
  <c r="O9" i="1"/>
  <c r="H9" i="1"/>
  <c r="S9" i="1" l="1"/>
  <c r="S10" i="1"/>
  <c r="H7" i="1"/>
  <c r="H8" i="1"/>
  <c r="S8" i="1" l="1"/>
  <c r="R8" i="1"/>
  <c r="O8" i="1"/>
  <c r="O7" i="1" l="1"/>
  <c r="P13" i="1" s="1"/>
  <c r="S7" i="1" l="1"/>
  <c r="R7" i="1"/>
  <c r="Q13" i="1" s="1"/>
</calcChain>
</file>

<file path=xl/sharedStrings.xml><?xml version="1.0" encoding="utf-8"?>
<sst xmlns="http://schemas.openxmlformats.org/spreadsheetml/2006/main" count="68" uniqueCount="57">
  <si>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</si>
  <si>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</si>
  <si>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</si>
  <si>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</si>
  <si>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</si>
  <si>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</si>
  <si>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</si>
  <si>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</si>
  <si>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</si>
  <si>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</si>
  <si>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</si>
  <si>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</si>
  <si>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</si>
  <si>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</si>
  <si>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</si>
  <si>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Tonery (T)</t>
  </si>
  <si>
    <t>30125000-1 - Části a příslušenství fotokopírovacích strojů</t>
  </si>
  <si>
    <t>30125100-2 - Zásobníky tonerů</t>
  </si>
  <si>
    <t>30125120-8 - Tonery pro fotokopírovací stroje</t>
  </si>
  <si>
    <t>30125130-1 - Tonery pro střediska zpracování dat a výzkumná a dokumentační střediska</t>
  </si>
  <si>
    <t>30192320-0 - Pásky do tiskáren</t>
  </si>
  <si>
    <t xml:space="preserve">30192300-4 - Inkoustové pásky </t>
  </si>
  <si>
    <t>44613700-7 - Nádoby na odpad</t>
  </si>
  <si>
    <r>
      <t xml:space="preserve">                               </t>
    </r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</t>
    </r>
    <r>
      <rPr>
        <b/>
        <sz val="11"/>
        <rFont val="Calibri"/>
        <family val="2"/>
        <charset val="238"/>
        <scheme val="minor"/>
      </rPr>
      <t>prodlení Dodavatele s dodáním předmětu plnění</t>
    </r>
    <r>
      <rPr>
        <sz val="11"/>
        <rFont val="Calibri"/>
        <family val="2"/>
        <charset val="238"/>
        <scheme val="minor"/>
      </rPr>
      <t xml:space="preserve"> (popř. samostatné dílčí části)  =&gt; Dodavatel je povinen zaplatit smluvní pokutu ve výši 0,5 % z celkové ceny předmětu plnění (bez DPH) za každý, byť i jen započatý den prodlení.
- fakturace po dodání předmětu plnění
- </t>
    </r>
    <r>
      <rPr>
        <b/>
        <sz val="11"/>
        <rFont val="Calibri"/>
        <family val="2"/>
        <charset val="238"/>
        <scheme val="minor"/>
      </rPr>
      <t>splatnost faktury</t>
    </r>
    <r>
      <rPr>
        <sz val="11"/>
        <rFont val="Calibri"/>
        <family val="2"/>
        <charset val="238"/>
        <scheme val="minor"/>
      </rPr>
      <t xml:space="preserve"> činí 30 kalendářních dnů ode dne jejího doručení Objednateli
- </t>
    </r>
    <r>
      <rPr>
        <b/>
        <sz val="11"/>
        <rFont val="Calibri"/>
        <family val="2"/>
        <charset val="238"/>
        <scheme val="minor"/>
      </rPr>
      <t xml:space="preserve">prodlení </t>
    </r>
    <r>
      <rPr>
        <sz val="11"/>
        <rFont val="Calibri"/>
        <family val="2"/>
        <charset val="238"/>
        <scheme val="minor"/>
      </rPr>
      <t xml:space="preserve">kterékoliv smluvní strany </t>
    </r>
    <r>
      <rPr>
        <b/>
        <sz val="11"/>
        <rFont val="Calibri"/>
        <family val="2"/>
        <charset val="238"/>
        <scheme val="minor"/>
      </rPr>
      <t xml:space="preserve">s plněním peněžitého závazku </t>
    </r>
    <r>
      <rPr>
        <sz val="11"/>
        <rFont val="Calibri"/>
        <family val="2"/>
        <charset val="238"/>
        <scheme val="minor"/>
      </rPr>
      <t xml:space="preserve">ze Smlouvy =&gt; úrok z prodlení ve výši 0,05 % z neuhrazené části peněžitého závazku za každý, byť i jen započatý den prodlení  
- </t>
    </r>
    <r>
      <rPr>
        <b/>
        <sz val="11"/>
        <rFont val="Calibri"/>
        <family val="2"/>
        <charset val="238"/>
        <scheme val="minor"/>
      </rPr>
      <t>záruka</t>
    </r>
    <r>
      <rPr>
        <sz val="11"/>
        <rFont val="Calibri"/>
        <family val="2"/>
        <charset val="238"/>
        <scheme val="minor"/>
      </rPr>
      <t xml:space="preserve"> za předmět plnění = 24 měsíců, pokud není délka záruky stanovena  jinak
- </t>
    </r>
    <r>
      <rPr>
        <b/>
        <sz val="11"/>
        <rFont val="Calibri"/>
        <family val="2"/>
        <charset val="238"/>
        <scheme val="minor"/>
      </rPr>
      <t>předmět plnění bude po celou záruční dobu způsobilý k použití</t>
    </r>
    <r>
      <rPr>
        <sz val="11"/>
        <rFont val="Calibri"/>
        <family val="2"/>
        <charset val="238"/>
        <scheme val="minor"/>
      </rPr>
      <t xml:space="preserve"> pro účel stanovený ve Smlouvě nebo příloze č. 2 Smlouvy (nebo účel obvyklý) a že si zachová stanovené (nebo obvyklé) vlastnosti.
- </t>
    </r>
    <r>
      <rPr>
        <b/>
        <sz val="11"/>
        <rFont val="Calibri"/>
        <family val="2"/>
        <charset val="238"/>
        <scheme val="minor"/>
      </rPr>
      <t>nástup Dodavatele k odstranění záruční vady</t>
    </r>
    <r>
      <rPr>
        <sz val="11"/>
        <rFont val="Calibri"/>
        <family val="2"/>
        <charset val="238"/>
        <scheme val="minor"/>
      </rPr>
      <t xml:space="preserve"> ve lhůtě nejpozději do 48 hodin (lhůta běží jen v pracovních dnech) od nahlášení vady Objednatelem Kontaktní osobě Dodavatele
- ve zvláštních případech („Čisticí prostředky a hygienické potřeby“ , „Kancelářské potřeby “, „Propagační předměty") je Dodavatel po dobu záruky povinen nejpozději do 5 dnů od nahlášení vady oznámit Kontaktní osobě Objednatele způsob odstranění vady, tj. zda provede opravu nebo výměnu vadného zboží.
- </t>
    </r>
    <r>
      <rPr>
        <b/>
        <sz val="11"/>
        <rFont val="Calibri"/>
        <family val="2"/>
        <charset val="238"/>
        <scheme val="minor"/>
      </rPr>
      <t xml:space="preserve">prodlení Dodavatele s nástupem k odstranění záruční vady </t>
    </r>
    <r>
      <rPr>
        <sz val="11"/>
        <rFont val="Calibri"/>
        <family val="2"/>
        <charset val="238"/>
        <scheme val="minor"/>
      </rPr>
      <t xml:space="preserve">ohlášené Objednatelem  =&gt; Dodavatel je povinen zaplatit smluvní pokutu ve výši 0,5 % z celkové ceny předmětu plnění (bez DPH) za každý, byť i jen započatý den prodlení.
- Dodavatel je povinen </t>
    </r>
    <r>
      <rPr>
        <b/>
        <sz val="11"/>
        <rFont val="Calibri"/>
        <family val="2"/>
        <charset val="238"/>
        <scheme val="minor"/>
      </rPr>
      <t>odstranit reklamované vady</t>
    </r>
    <r>
      <rPr>
        <sz val="11"/>
        <rFont val="Calibri"/>
        <family val="2"/>
        <charset val="238"/>
        <scheme val="minor"/>
      </rPr>
      <t xml:space="preserve"> nejpozději do 30 dnů od nahlášení vady, není-li mezi smluvními stranami dohodnuta jiná lhůta, popřípadě uspokojit jiný nárok Objednatele z vadného plnění
- při </t>
    </r>
    <r>
      <rPr>
        <b/>
        <sz val="11"/>
        <rFont val="Calibri"/>
        <family val="2"/>
        <charset val="238"/>
        <scheme val="minor"/>
      </rPr>
      <t>prodlení Dodavatele s odstraněním záruční vady</t>
    </r>
    <r>
      <rPr>
        <sz val="11"/>
        <rFont val="Calibri"/>
        <family val="2"/>
        <charset val="238"/>
        <scheme val="minor"/>
      </rPr>
      <t xml:space="preserve"> v dohodnuté lhůtě =&gt; Dodavatel je povinen zaplatit smluvní pokutu ve výši 0,5 % z celkové ceny předmětu plnění (bez DPH) za každý, byť i jen započatý den prodlení.
</t>
    </r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</si>
  <si>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</si>
  <si>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</si>
  <si>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</si>
  <si>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</si>
  <si>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</si>
  <si>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</si>
  <si>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</si>
  <si>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</si>
  <si>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</si>
  <si>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</si>
  <si>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</si>
  <si>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</si>
  <si>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</si>
  <si>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</si>
  <si>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</si>
  <si>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</si>
  <si>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Příloha č. 2 Kupní smlouvy - technická specifikace
Tonery (II.) 019 - 2023 (originální)</t>
  </si>
  <si>
    <t>ks</t>
  </si>
  <si>
    <t>NE</t>
  </si>
  <si>
    <t>DFF - Markéta Kasalová, DiS.,
Tel.: 37763 5016,
735 713 963</t>
  </si>
  <si>
    <t>Sedláčkova 38,  
301 00 Plzeň,
Fakulta filozofická - Děkanát,
místnost SO 205</t>
  </si>
  <si>
    <t>SKM - Václav Kotlan, 
Tel.: 37763 4881 
nebo Helena Honomichlová, 
Tel.: 37763 4883</t>
  </si>
  <si>
    <t>Univerzitní 12,
301 00 Plzeň,
Menza 4</t>
  </si>
  <si>
    <t>PhDr. Petr Simbartl, Ph.D.,
Tel.: 37763 3712,
E-mail: simbartl@fzs.zcu.cz</t>
  </si>
  <si>
    <t>Husova 11, 
301 00 Plzeň,
Fakulta zdravotnických studií - Děkanát,
místnost HJ 206</t>
  </si>
  <si>
    <r>
      <t xml:space="preserve">Toner do tiskárny Trimph Adler 350 ci - </t>
    </r>
    <r>
      <rPr>
        <b/>
        <sz val="11"/>
        <color theme="1"/>
        <rFont val="Calibri"/>
        <family val="2"/>
        <charset val="238"/>
        <scheme val="minor"/>
      </rPr>
      <t>magenta</t>
    </r>
  </si>
  <si>
    <r>
      <t xml:space="preserve">Toner do tiskárny Trimph Adler P-5536i MFP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</si>
  <si>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Pantum M7100DW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</si>
  <si>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6 000 stran.</t>
  </si>
  <si>
    <t>Originální toner. Výtěžnost 25 000 stran.</t>
  </si>
  <si>
    <t>Originální toner. Výtěžnost 12 000 stran.</t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</si>
  <si>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</si>
  <si>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min. 30 000 stran A4.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</si>
</sst>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color indexed="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2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21" fillId="0" borderId="6" xfId="0" applyFont="1" applyBorder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3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4" fillId="0" borderId="0" xfId="0" applyFont="1"/>
    <xf numFmtId="0" fontId="24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8" fillId="6" borderId="4" xfId="0" applyFont="1" applyFill="1" applyBorder="1" applyAlignment="1">
      <alignment horizontal="center" vertical="center" wrapText="1"/>
    </xf>
    <xf numFmtId="0" fontId="0" fillId="0" borderId="8" xfId="0" applyBorder="1"/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right" vertical="center" inden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 wrapText="1"/>
    </xf>
    <xf numFmtId="0" fontId="18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24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4" fillId="0" borderId="0" xfId="0" applyFont="1" applyAlignment="1">
      <alignment horizontal="left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14" fillId="5" borderId="18" xfId="0" applyFont="1" applyFill="1" applyBorder="1" applyAlignment="1" applyProtection="1">
      <alignment horizontal="lef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0"/>
  <sheetViews>
    <sheetView tabSelected="1" zoomScale="82" zoomScaleNormal="82" workbookViewId="0">
      <selection activeCell="M19" sqref="M1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56.285156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40.855468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99" t="s">
        <v>40</v>
      </c>
      <c r="C1" s="100"/>
      <c r="D1" s="37"/>
    </row>
    <row r="2" spans="2:21" ht="18.75" customHeight="1" x14ac:dyDescent="0.25">
      <c r="B2" s="9"/>
      <c r="C2"/>
      <c r="D2" s="9"/>
      <c r="E2" s="10"/>
      <c r="F2" s="5"/>
      <c r="G2" s="45"/>
      <c r="H2" s="45"/>
      <c r="I2" s="45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6" t="s">
        <v>0</v>
      </c>
      <c r="D3" s="12"/>
      <c r="E3" s="12"/>
      <c r="F3" s="12"/>
      <c r="G3" s="111"/>
      <c r="H3" s="111"/>
      <c r="I3" s="111"/>
      <c r="J3" s="111"/>
      <c r="K3" s="111"/>
      <c r="L3" s="111"/>
      <c r="M3" s="111"/>
      <c r="N3" s="111"/>
      <c r="O3" s="4"/>
      <c r="P3" s="39"/>
      <c r="Q3" s="39"/>
      <c r="R3" s="39"/>
      <c r="S3" s="39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42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41" t="s">
        <v>27</v>
      </c>
      <c r="D6" s="22" t="s">
        <v>4</v>
      </c>
      <c r="E6" s="41" t="s">
        <v>28</v>
      </c>
      <c r="F6" s="41" t="s">
        <v>29</v>
      </c>
      <c r="G6" s="23" t="s">
        <v>5</v>
      </c>
      <c r="H6" s="41" t="s">
        <v>24</v>
      </c>
      <c r="I6" s="41" t="s">
        <v>30</v>
      </c>
      <c r="J6" s="41" t="s">
        <v>31</v>
      </c>
      <c r="K6" s="22" t="s">
        <v>39</v>
      </c>
      <c r="L6" s="46" t="s">
        <v>32</v>
      </c>
      <c r="M6" s="41" t="s">
        <v>35</v>
      </c>
      <c r="N6" s="41" t="s">
        <v>33</v>
      </c>
      <c r="O6" s="41" t="s">
        <v>34</v>
      </c>
      <c r="P6" s="22" t="s">
        <v>6</v>
      </c>
      <c r="Q6" s="24" t="s">
        <v>7</v>
      </c>
      <c r="R6" s="62" t="s">
        <v>8</v>
      </c>
      <c r="S6" s="62" t="s">
        <v>9</v>
      </c>
      <c r="T6" s="41" t="s">
        <v>36</v>
      </c>
      <c r="U6" s="41" t="s">
        <v>37</v>
      </c>
    </row>
    <row r="7" spans="2:21" ht="43.5" customHeight="1" thickTop="1" x14ac:dyDescent="0.25">
      <c r="B7" s="48">
        <v>1</v>
      </c>
      <c r="C7" s="89" t="s">
        <v>49</v>
      </c>
      <c r="D7" s="49">
        <v>1</v>
      </c>
      <c r="E7" s="50" t="s">
        <v>41</v>
      </c>
      <c r="F7" s="89" t="s">
        <v>54</v>
      </c>
      <c r="G7" s="122"/>
      <c r="H7" s="51" t="str">
        <f t="shared" ref="H7:H10" si="0">IF(P7&gt;1999,"ANO","NE")</f>
        <v>ANO</v>
      </c>
      <c r="I7" s="114" t="s">
        <v>38</v>
      </c>
      <c r="J7" s="116" t="s">
        <v>42</v>
      </c>
      <c r="K7" s="112"/>
      <c r="L7" s="95" t="s">
        <v>43</v>
      </c>
      <c r="M7" s="95" t="s">
        <v>44</v>
      </c>
      <c r="N7" s="97">
        <v>21</v>
      </c>
      <c r="O7" s="52">
        <f>D7*P7</f>
        <v>2800</v>
      </c>
      <c r="P7" s="53">
        <v>2800</v>
      </c>
      <c r="Q7" s="118"/>
      <c r="R7" s="54">
        <f>D7*Q7</f>
        <v>0</v>
      </c>
      <c r="S7" s="55" t="str">
        <f t="shared" ref="S7" si="1">IF(ISNUMBER(Q7), IF(Q7&gt;P7,"NEVYHOVUJE","VYHOVUJE")," ")</f>
        <v xml:space="preserve"> </v>
      </c>
      <c r="T7" s="93"/>
      <c r="U7" s="93" t="s">
        <v>10</v>
      </c>
    </row>
    <row r="8" spans="2:21" ht="43.5" customHeight="1" thickBot="1" x14ac:dyDescent="0.3">
      <c r="B8" s="57">
        <v>2</v>
      </c>
      <c r="C8" s="90" t="s">
        <v>50</v>
      </c>
      <c r="D8" s="58">
        <v>4</v>
      </c>
      <c r="E8" s="59" t="s">
        <v>41</v>
      </c>
      <c r="F8" s="90" t="s">
        <v>53</v>
      </c>
      <c r="G8" s="123"/>
      <c r="H8" s="63" t="str">
        <f t="shared" si="0"/>
        <v>ANO</v>
      </c>
      <c r="I8" s="115"/>
      <c r="J8" s="117"/>
      <c r="K8" s="113"/>
      <c r="L8" s="96"/>
      <c r="M8" s="96"/>
      <c r="N8" s="98"/>
      <c r="O8" s="64">
        <f t="shared" ref="O8:O10" si="2">D8*P8</f>
        <v>10400</v>
      </c>
      <c r="P8" s="60">
        <v>2600</v>
      </c>
      <c r="Q8" s="119"/>
      <c r="R8" s="65">
        <f t="shared" ref="R8" si="3">D8*Q8</f>
        <v>0</v>
      </c>
      <c r="S8" s="66" t="str">
        <f t="shared" ref="S8" si="4">IF(ISNUMBER(Q8), IF(Q8&gt;P8,"NEVYHOVUJE","VYHOVUJE")," ")</f>
        <v xml:space="preserve"> </v>
      </c>
      <c r="T8" s="94"/>
      <c r="U8" s="94"/>
    </row>
    <row r="9" spans="2:21" ht="93.75" customHeight="1" thickBot="1" x14ac:dyDescent="0.3">
      <c r="B9" s="77">
        <v>3</v>
      </c>
      <c r="C9" s="91" t="s">
        <v>51</v>
      </c>
      <c r="D9" s="78">
        <v>3</v>
      </c>
      <c r="E9" s="79" t="s">
        <v>41</v>
      </c>
      <c r="F9" s="91" t="s">
        <v>52</v>
      </c>
      <c r="G9" s="124"/>
      <c r="H9" s="80" t="str">
        <f t="shared" si="0"/>
        <v>ANO</v>
      </c>
      <c r="I9" s="87" t="s">
        <v>38</v>
      </c>
      <c r="J9" s="87" t="s">
        <v>42</v>
      </c>
      <c r="K9" s="81"/>
      <c r="L9" s="87" t="s">
        <v>45</v>
      </c>
      <c r="M9" s="87" t="s">
        <v>46</v>
      </c>
      <c r="N9" s="82">
        <v>21</v>
      </c>
      <c r="O9" s="83">
        <f t="shared" si="2"/>
        <v>6300</v>
      </c>
      <c r="P9" s="84">
        <v>2100</v>
      </c>
      <c r="Q9" s="120"/>
      <c r="R9" s="85">
        <f t="shared" ref="R9" si="5">D9*Q9</f>
        <v>0</v>
      </c>
      <c r="S9" s="86" t="str">
        <f t="shared" ref="S9" si="6">IF(ISNUMBER(Q9), IF(Q9&gt;P9,"NEVYHOVUJE","VYHOVUJE")," ")</f>
        <v xml:space="preserve"> </v>
      </c>
      <c r="T9" s="79"/>
      <c r="U9" s="79" t="s">
        <v>10</v>
      </c>
    </row>
    <row r="10" spans="2:21" ht="75.75" customHeight="1" thickBot="1" x14ac:dyDescent="0.3">
      <c r="B10" s="67">
        <v>4</v>
      </c>
      <c r="C10" s="92" t="s">
        <v>55</v>
      </c>
      <c r="D10" s="68">
        <v>3</v>
      </c>
      <c r="E10" s="69" t="s">
        <v>41</v>
      </c>
      <c r="F10" s="92" t="s">
        <v>56</v>
      </c>
      <c r="G10" s="125"/>
      <c r="H10" s="70" t="str">
        <f t="shared" si="0"/>
        <v>ANO</v>
      </c>
      <c r="I10" s="88" t="s">
        <v>38</v>
      </c>
      <c r="J10" s="88" t="s">
        <v>42</v>
      </c>
      <c r="K10" s="71"/>
      <c r="L10" s="88" t="s">
        <v>47</v>
      </c>
      <c r="M10" s="88" t="s">
        <v>48</v>
      </c>
      <c r="N10" s="72">
        <v>21</v>
      </c>
      <c r="O10" s="73">
        <f t="shared" si="2"/>
        <v>7500</v>
      </c>
      <c r="P10" s="74">
        <v>2500</v>
      </c>
      <c r="Q10" s="121"/>
      <c r="R10" s="75">
        <f t="shared" ref="R10" si="7">D10*Q10</f>
        <v>0</v>
      </c>
      <c r="S10" s="76" t="str">
        <f t="shared" ref="S10" si="8">IF(ISNUMBER(Q10), IF(Q10&gt;P10,"NEVYHOVUJE","VYHOVUJE")," ")</f>
        <v xml:space="preserve"> </v>
      </c>
      <c r="T10" s="69"/>
      <c r="U10" s="69" t="s">
        <v>10</v>
      </c>
    </row>
    <row r="11" spans="2:21" ht="16.5" thickTop="1" thickBot="1" x14ac:dyDescent="0.3">
      <c r="C11"/>
      <c r="D11"/>
      <c r="E11"/>
      <c r="F11"/>
      <c r="G11"/>
      <c r="H11"/>
      <c r="I11"/>
      <c r="J11"/>
      <c r="N11"/>
      <c r="O11"/>
      <c r="R11" s="47"/>
    </row>
    <row r="12" spans="2:21" ht="60.75" customHeight="1" thickTop="1" thickBot="1" x14ac:dyDescent="0.3">
      <c r="B12" s="106" t="s">
        <v>25</v>
      </c>
      <c r="C12" s="107"/>
      <c r="D12" s="107"/>
      <c r="E12" s="107"/>
      <c r="F12" s="107"/>
      <c r="G12" s="107"/>
      <c r="H12" s="61"/>
      <c r="I12" s="25"/>
      <c r="J12" s="25"/>
      <c r="K12" s="25"/>
      <c r="L12" s="11"/>
      <c r="M12" s="11"/>
      <c r="N12" s="26"/>
      <c r="O12" s="26"/>
      <c r="P12" s="27" t="s">
        <v>12</v>
      </c>
      <c r="Q12" s="108" t="s">
        <v>13</v>
      </c>
      <c r="R12" s="109"/>
      <c r="S12" s="110"/>
      <c r="T12" s="20"/>
      <c r="U12" s="28"/>
    </row>
    <row r="13" spans="2:21" ht="33.75" customHeight="1" thickTop="1" thickBot="1" x14ac:dyDescent="0.3">
      <c r="B13" s="101" t="s">
        <v>26</v>
      </c>
      <c r="C13" s="102"/>
      <c r="D13" s="102"/>
      <c r="E13" s="102"/>
      <c r="F13" s="102"/>
      <c r="G13" s="102"/>
      <c r="H13" s="40"/>
      <c r="I13" s="29"/>
      <c r="L13" s="9"/>
      <c r="M13" s="9"/>
      <c r="N13" s="30"/>
      <c r="O13" s="30"/>
      <c r="P13" s="31">
        <f>SUM(O7:O10)</f>
        <v>27000</v>
      </c>
      <c r="Q13" s="103">
        <f>SUM(R7:R10)</f>
        <v>0</v>
      </c>
      <c r="R13" s="104"/>
      <c r="S13" s="105"/>
    </row>
    <row r="14" spans="2:21" ht="14.25" customHeight="1" thickTop="1" x14ac:dyDescent="0.25"/>
    <row r="15" spans="2:21" ht="14.25" customHeight="1" x14ac:dyDescent="0.25">
      <c r="B15" s="43"/>
    </row>
    <row r="16" spans="2:21" ht="14.25" customHeight="1" x14ac:dyDescent="0.25">
      <c r="B16" s="44"/>
      <c r="C16" s="43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3CIH+K/rDWigiqsXK3yGwkoqppT2OWtmgfQ1tlQehh4NihV7N2e0mWXKhVxW3BQhT/cU+pi63eHL6hQGRvdEvA==" saltValue="ELZ2fiI2WXsuXDMMdDUkTQ==" spinCount="100000" sheet="1" objects="1" scenarios="1"/>
  <mergeCells count="14">
    <mergeCell ref="B1:C1"/>
    <mergeCell ref="B13:G13"/>
    <mergeCell ref="Q13:S13"/>
    <mergeCell ref="B12:G12"/>
    <mergeCell ref="Q12:S12"/>
    <mergeCell ref="G3:N3"/>
    <mergeCell ref="K7:K8"/>
    <mergeCell ref="I7:I8"/>
    <mergeCell ref="J7:J8"/>
    <mergeCell ref="U7:U8"/>
    <mergeCell ref="T7:T8"/>
    <mergeCell ref="L7:L8"/>
    <mergeCell ref="M7:M8"/>
    <mergeCell ref="N7:N8"/>
  </mergeCells>
  <conditionalFormatting sqref="B7:B10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0">
    <cfRule type="containsBlanks" dxfId="9" priority="2">
      <formula>LEN(TRIM(D7))=0</formula>
    </cfRule>
  </conditionalFormatting>
  <conditionalFormatting sqref="G7:G10 Q7:Q10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0">
    <cfRule type="notContainsBlanks" dxfId="5" priority="29">
      <formula>LEN(TRIM(G7))&gt;0</formula>
    </cfRule>
  </conditionalFormatting>
  <conditionalFormatting sqref="H7:H10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0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0" xr:uid="{00000000-0002-0000-0000-000001000000}">
      <formula1>"ANO,NE"</formula1>
    </dataValidation>
    <dataValidation type="list" showInputMessage="1" showErrorMessage="1" sqref="E7:E10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CPV!$B$3:$B$11</xm:f>
          </x14:formula1>
          <xm:sqref>U7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/>
  </sheetViews>
  <sheetFormatPr defaultRowHeight="15" x14ac:dyDescent="0.25"/>
  <cols>
    <col min="1" max="1" width="118.7109375" bestFit="1" customWidth="1"/>
  </cols>
  <sheetData>
    <row r="1" spans="1:2" ht="378.75" x14ac:dyDescent="0.25">
      <c r="A1" s="38" t="s">
        <v>23</v>
      </c>
      <c r="B1" s="32"/>
    </row>
    <row r="2" spans="1:2" ht="63" x14ac:dyDescent="0.25">
      <c r="A2" s="33" t="s">
        <v>14</v>
      </c>
      <c r="B2" s="34"/>
    </row>
  </sheetData>
  <pageMargins left="0.7" right="0.7" top="0.78740157500000008" bottom="0.78740157500000008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D05A9-80D3-43D9-9DC9-FDE0E413C3C8}">
  <dimension ref="B2:B11"/>
  <sheetViews>
    <sheetView workbookViewId="0">
      <selection activeCell="B22" sqref="B22"/>
    </sheetView>
  </sheetViews>
  <sheetFormatPr defaultRowHeight="15" x14ac:dyDescent="0.25"/>
  <cols>
    <col min="2" max="2" width="73.7109375" bestFit="1" customWidth="1"/>
  </cols>
  <sheetData>
    <row r="2" spans="2:2" x14ac:dyDescent="0.25">
      <c r="B2" s="35" t="s">
        <v>15</v>
      </c>
    </row>
    <row r="3" spans="2:2" x14ac:dyDescent="0.25">
      <c r="B3" t="s">
        <v>16</v>
      </c>
    </row>
    <row r="4" spans="2:2" x14ac:dyDescent="0.25">
      <c r="B4" t="s">
        <v>17</v>
      </c>
    </row>
    <row r="5" spans="2:2" x14ac:dyDescent="0.25">
      <c r="B5" t="s">
        <v>10</v>
      </c>
    </row>
    <row r="6" spans="2:2" x14ac:dyDescent="0.25">
      <c r="B6" t="s">
        <v>18</v>
      </c>
    </row>
    <row r="7" spans="2:2" x14ac:dyDescent="0.25">
      <c r="B7" t="s">
        <v>19</v>
      </c>
    </row>
    <row r="8" spans="2:2" x14ac:dyDescent="0.25">
      <c r="B8" s="36" t="s">
        <v>11</v>
      </c>
    </row>
    <row r="9" spans="2:2" x14ac:dyDescent="0.25">
      <c r="B9" s="36" t="s">
        <v>20</v>
      </c>
    </row>
    <row r="10" spans="2:2" x14ac:dyDescent="0.25">
      <c r="B10" s="36" t="s">
        <v>21</v>
      </c>
    </row>
    <row r="11" spans="2:2" x14ac:dyDescent="0.25">
      <c r="B11" s="36" t="s">
        <v>22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Tonery</vt:lpstr>
      <vt:lpstr>SOP_T</vt:lpstr>
      <vt:lpstr>CPV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2023-05-05T05:08:56Z</cp:lastPrinted>
  <dcterms:created xsi:type="dcterms:W3CDTF">2014-03-05T12:43:32Z</dcterms:created>
  <dcterms:modified xsi:type="dcterms:W3CDTF">2023-05-05T06:20:32Z</dcterms:modified>
</cp:coreProperties>
</file>